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2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1000*250дітей=250000-при народженні дитини</t>
        </r>
      </text>
    </comment>
  </commentList>
</comments>
</file>

<file path=xl/sharedStrings.xml><?xml version="1.0" encoding="utf-8"?>
<sst xmlns="http://schemas.openxmlformats.org/spreadsheetml/2006/main" count="202" uniqueCount="133">
  <si>
    <t>Найменування програми</t>
  </si>
  <si>
    <t>Загальний фонд</t>
  </si>
  <si>
    <t>Спеціальний фонд</t>
  </si>
  <si>
    <t xml:space="preserve">Разом 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</si>
  <si>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</si>
  <si>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</si>
  <si>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</si>
  <si>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</si>
  <si>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</si>
  <si>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</si>
  <si>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Інша діяльність у сфері державного управління</t>
  </si>
  <si>
    <t>Інші заходи та заклади в галузі культури і мистецтва</t>
  </si>
  <si>
    <t>Менська міська рада</t>
  </si>
  <si>
    <t>0110180</t>
  </si>
  <si>
    <t>0180</t>
  </si>
  <si>
    <t>0133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</si>
  <si>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</si>
  <si>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</si>
  <si>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</si>
  <si>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</si>
  <si>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</si>
  <si>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</si>
  <si>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</si>
  <si>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</si>
  <si>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</si>
  <si>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</si>
  <si>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</si>
  <si>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0620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</si>
  <si>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</si>
  <si>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</si>
  <si>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</si>
  <si>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</si>
  <si>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</si>
  <si>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</si>
  <si>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</si>
  <si>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6071</t>
  </si>
  <si>
    <t>0640</t>
  </si>
  <si>
    <t>0117412</t>
  </si>
  <si>
    <t>7412</t>
  </si>
  <si>
    <t>0451</t>
  </si>
  <si>
    <t>Регулювання цін на послуги місцевого автотранспорту</t>
  </si>
  <si>
    <t>0118110</t>
  </si>
  <si>
    <t>8110</t>
  </si>
  <si>
    <t>0320</t>
  </si>
  <si>
    <t>8831</t>
  </si>
  <si>
    <t>1060</t>
  </si>
  <si>
    <t>0118831</t>
  </si>
  <si>
    <t>0990</t>
  </si>
  <si>
    <t>Забезпечення діяльності інших закладів у сфері освіти</t>
  </si>
  <si>
    <t>1020</t>
  </si>
  <si>
    <t>0829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</si>
  <si>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</si>
  <si>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</si>
  <si>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</si>
  <si>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</si>
  <si>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1010</t>
  </si>
  <si>
    <t>0910</t>
  </si>
  <si>
    <t>Надання дошкільної освіти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</si>
  <si>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</si>
  <si>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отг м.Мена</t>
  </si>
  <si>
    <t>5030</t>
  </si>
  <si>
    <t>0611162</t>
  </si>
  <si>
    <t>1162</t>
  </si>
  <si>
    <t>0615031</t>
  </si>
  <si>
    <t>Перелік місцевих програм, що будуть фінансуватись за рахунок коштів бюджету об'єднаної територіальної громади у 2019 році</t>
  </si>
  <si>
    <t>"Про бюджет Менської міської об'єднаної територіальної громади на 2019 рік"</t>
  </si>
  <si>
    <t>0110150</t>
  </si>
  <si>
    <t>0150</t>
  </si>
  <si>
    <t>Програма підтримки розвитку місцевого самоврядування на території Менської міської об'єднаної територіальної громади на 2019-2020 роки</t>
  </si>
  <si>
    <t>Програма інформатизації Менської міської ради на 2019-2020 роки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</si>
  <si>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</si>
  <si>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</si>
  <si>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0110160</t>
  </si>
  <si>
    <t>0160</t>
  </si>
  <si>
    <t>Програма попередження дитячої безпритульності та бездоглядності, розвитку сімейних форм виховання дітей сиріт, дітей, позбавлених батьківського піклування, на 2018-2022 роки "Діти Менщини"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</si>
  <si>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</si>
  <si>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Програма виконання заходів з мобілізації, призову на строкову військову службу, на території населених пунктів Менської міської об'єднаної територіальної громади на 2019 рік</t>
  </si>
  <si>
    <t>0113121</t>
  </si>
  <si>
    <t>3121</t>
  </si>
  <si>
    <t>Утримання та забезпечення діяльності центрів соціальних служб для сім’ї, дітей та молоді</t>
  </si>
  <si>
    <t>1040</t>
  </si>
  <si>
    <t>Комплексна програма підтримки сім'ї, запобігання домашньому насильству, гендерної рівності та протидії торгівлі людьми Менської об'єднаної територіальної громади на 2019 рік</t>
  </si>
  <si>
    <t>Програма розвитку фізичної культури і спорту в Менській об'єднаній територіальній громаді на 2019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</si>
  <si>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</si>
  <si>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0117680</t>
  </si>
  <si>
    <t>Членські внески до асоціацій органів місцевого самоврядування</t>
  </si>
  <si>
    <t>0490</t>
  </si>
  <si>
    <t>7680</t>
  </si>
  <si>
    <t xml:space="preserve">Заходи у сфері запобігання виникненню надзвичайних ситуацій </t>
  </si>
  <si>
    <t xml:space="preserve">Надання кредиту </t>
  </si>
  <si>
    <t>0118832</t>
  </si>
  <si>
    <t>8832</t>
  </si>
  <si>
    <t>ВСЬОГО по розпоряднику:</t>
  </si>
  <si>
    <t>Програма організації харчування учнів у закладах загальної середньої освіти Менської міської ради на 2019 рік</t>
  </si>
  <si>
    <t>Програма оздоровлення та літнього відпочинку дітей "Різнобарвне літо" на 2019 рік</t>
  </si>
  <si>
    <t>Програма розвитку фізичної культури і спорту для дітей шкільного віку та молоді на 2019 рік</t>
  </si>
  <si>
    <t>0611090</t>
  </si>
  <si>
    <t>0960</t>
  </si>
  <si>
    <t>Програма розвитку позашкільної освіти  на 2019-2021 роки</t>
  </si>
  <si>
    <t>Програма підтримки молодіжних ініціатив та обдарованої молоді на 2019 рік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</si>
  <si>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</si>
  <si>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 культури Менської міської ради</t>
  </si>
  <si>
    <t>Відділ освіти Менської міської ради</t>
  </si>
  <si>
    <t>Програма культурно-мистецьких заходів на 2019 рік</t>
  </si>
  <si>
    <t>ВСЬОГО:</t>
  </si>
  <si>
    <t>0421</t>
  </si>
  <si>
    <t>0117110</t>
  </si>
  <si>
    <t xml:space="preserve">Реалізація програм в галузі сільського господарства </t>
  </si>
  <si>
    <t>Програма організації харчування дітей в закладах дошкільної освіти Менської міської ради на 2019 рік</t>
  </si>
  <si>
    <t>Програма національно-патріотичного виховання на 2019-2021 роки</t>
  </si>
  <si>
    <t>Програма "Міський автобус" перевезення пасажирів по місту Мена на 2019-2020 роки</t>
  </si>
  <si>
    <t>Програма профілактики правопорушень "Беспечна громада" на 2019-2020 роки</t>
  </si>
  <si>
    <t>Програма розвитку міжнародного співробітництва та партнерства міста Мена Чернігівської області на 2019 рік</t>
  </si>
  <si>
    <t>Програма вшанування, нагородження громадян Почесною грамотою Менської міської ради на 2019 рік</t>
  </si>
  <si>
    <t>Програма "Молодь Менської ОТГ" на 2019-2020 роки</t>
  </si>
  <si>
    <t>Міська цільова програма " Громадське бюджетування (бюджет участі) в Менській міській об'єднаній територіальній громаді до 2021 року"</t>
  </si>
  <si>
    <t>Програма
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</si>
  <si>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Менської ОТГ на 2019 рік</t>
  </si>
  <si>
    <t>Програма соціальної підтримки Почесних громадян міста Мена на 2019 рік</t>
  </si>
  <si>
    <t xml:space="preserve">Програма підтримки учасників антитерористичної операції, операції об'єднаних сил та членів їх сімей, сімей загиблих учасників антитерористичної операції- мешканців Менської об'єднаної територіальної громади </t>
  </si>
  <si>
    <t>Програма підтримки комунального підприємства "Менакомунпослуга" Менської міської ради на 2019 рік</t>
  </si>
  <si>
    <t>Програма відшкодування різниці в тарифах на послуги з централізованого водоопостачання та водовідведення для населення по Менській міській ОТГ на 2019 рік</t>
  </si>
  <si>
    <t>Програма оздоровлення території Менської об'єднаної територіальної громади від сказу на 2019-2022 роки</t>
  </si>
  <si>
    <t>Програма розвитку цивільного захисту Менської об'єднаної територіальної громади на 2019 рік</t>
  </si>
  <si>
    <t>Програма  Підтримки індивідуального житлового будівництва та розвитку особистого селянського господарства "Власний дім" на 2019 рік на території Менської об'єднаної територіальної громади</t>
  </si>
  <si>
    <t>Програма надання допомоги дітям-сиротам і дітям, позбавлених батьківського піклування, яким виповнилося 18 років на 2019 рік</t>
  </si>
  <si>
    <t xml:space="preserve">Повернення кредиту </t>
  </si>
  <si>
    <t>Видалення перерослих та аварійних дерев на території Менської об'єднаної територіальної громади на2018-2019 рік</t>
  </si>
  <si>
    <t>Програма відшкодування різниці тарифів комунального підприємства "Менакомунпослуга" Менської міської ради на 2019 рік</t>
  </si>
  <si>
    <t>Програма підтримки та розвитку дитячих колективів Менської ОТГ на 2019 рік</t>
  </si>
  <si>
    <t>Міський голова</t>
  </si>
  <si>
    <t>Г.А. Примаков</t>
  </si>
  <si>
    <t xml:space="preserve">до рішення №511 двадцять четвертої сесії сьомого скликання Менської міської ради від 17 грудня 2018 року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</si>
</sst>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Alignment="1">
      <alignment vertical="top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 quotePrefix="1">
      <alignment horizontal="left" vertical="top" wrapText="1"/>
    </xf>
    <xf numFmtId="49" fontId="48" fillId="32" borderId="10" xfId="0" applyNumberFormat="1" applyFont="1" applyFill="1" applyBorder="1" applyAlignment="1" quotePrefix="1">
      <alignment horizontal="left" vertical="top" wrapText="1"/>
    </xf>
    <xf numFmtId="49" fontId="3" fillId="32" borderId="0" xfId="0" applyNumberFormat="1" applyFont="1" applyFill="1" applyAlignment="1">
      <alignment horizontal="left" vertical="top" wrapText="1"/>
    </xf>
    <xf numFmtId="0" fontId="3" fillId="32" borderId="0" xfId="0" applyFont="1" applyFill="1" applyAlignment="1">
      <alignment vertical="top"/>
    </xf>
    <xf numFmtId="0" fontId="4" fillId="32" borderId="0" xfId="0" applyFont="1" applyFill="1" applyAlignment="1">
      <alignment vertical="top"/>
    </xf>
    <xf numFmtId="49" fontId="6" fillId="32" borderId="11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vertical="top"/>
    </xf>
    <xf numFmtId="0" fontId="9" fillId="32" borderId="0" xfId="0" applyFont="1" applyFill="1" applyAlignment="1">
      <alignment vertical="top"/>
    </xf>
    <xf numFmtId="0" fontId="8" fillId="32" borderId="0" xfId="0" applyFont="1" applyFill="1" applyAlignment="1">
      <alignment horizontal="center" vertical="center" wrapText="1"/>
    </xf>
    <xf numFmtId="49" fontId="8" fillId="32" borderId="0" xfId="0" applyNumberFormat="1" applyFont="1" applyFill="1" applyAlignment="1">
      <alignment horizontal="center" vertical="top" wrapText="1"/>
    </xf>
    <xf numFmtId="49" fontId="8" fillId="32" borderId="0" xfId="0" applyNumberFormat="1" applyFont="1" applyFill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/>
    </xf>
    <xf numFmtId="49" fontId="0" fillId="32" borderId="12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ont="1" applyFill="1" applyBorder="1" applyAlignment="1" applyProtection="1">
      <alignment horizontal="center" vertical="center" wrapText="1"/>
      <protection/>
    </xf>
    <xf numFmtId="49" fontId="8" fillId="32" borderId="14" xfId="0" applyNumberFormat="1" applyFont="1" applyFill="1" applyBorder="1" applyAlignment="1">
      <alignment horizontal="center" vertical="center" wrapText="1"/>
    </xf>
    <xf numFmtId="49" fontId="49" fillId="32" borderId="14" xfId="0" applyNumberFormat="1" applyFont="1" applyFill="1" applyBorder="1" applyAlignment="1" quotePrefix="1">
      <alignment horizontal="center" vertical="center" wrapText="1"/>
    </xf>
    <xf numFmtId="49" fontId="49" fillId="32" borderId="10" xfId="0" applyNumberFormat="1" applyFont="1" applyFill="1" applyBorder="1" applyAlignment="1" quotePrefix="1">
      <alignment horizontal="center" vertical="center" wrapText="1"/>
    </xf>
    <xf numFmtId="49" fontId="8" fillId="32" borderId="14" xfId="0" applyNumberFormat="1" applyFont="1" applyFill="1" applyBorder="1" applyAlignment="1" quotePrefix="1">
      <alignment horizontal="center" vertical="center" wrapText="1"/>
    </xf>
    <xf numFmtId="49" fontId="8" fillId="32" borderId="10" xfId="0" applyNumberFormat="1" applyFont="1" applyFill="1" applyBorder="1" applyAlignment="1" quotePrefix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5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98" fontId="8" fillId="32" borderId="10" xfId="0" applyNumberFormat="1" applyFont="1" applyFill="1" applyBorder="1" applyAlignment="1">
      <alignment horizontal="center" vertical="center" wrapText="1"/>
    </xf>
    <xf numFmtId="198" fontId="8" fillId="32" borderId="10" xfId="0" applyNumberFormat="1" applyFont="1" applyFill="1" applyBorder="1" applyAlignment="1">
      <alignment horizontal="center" vertical="center"/>
    </xf>
    <xf numFmtId="3" fontId="8" fillId="32" borderId="0" xfId="0" applyNumberFormat="1" applyFont="1" applyFill="1" applyAlignment="1">
      <alignment horizontal="center" vertical="center" wrapText="1"/>
    </xf>
    <xf numFmtId="3" fontId="8" fillId="32" borderId="0" xfId="0" applyNumberFormat="1" applyFont="1" applyFill="1" applyAlignment="1">
      <alignment horizontal="center" vertical="center"/>
    </xf>
    <xf numFmtId="0" fontId="7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/>
    </xf>
    <xf numFmtId="0" fontId="8" fillId="32" borderId="0" xfId="0" applyFont="1" applyFill="1" applyAlignment="1">
      <alignment horizontal="center" vertical="top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top"/>
    </xf>
    <xf numFmtId="49" fontId="9" fillId="32" borderId="16" xfId="0" applyNumberFormat="1" applyFont="1" applyFill="1" applyBorder="1" applyAlignment="1">
      <alignment horizontal="right" vertical="top"/>
    </xf>
    <xf numFmtId="49" fontId="9" fillId="32" borderId="17" xfId="0" applyNumberFormat="1" applyFont="1" applyFill="1" applyBorder="1" applyAlignment="1">
      <alignment horizontal="right" vertical="top"/>
    </xf>
    <xf numFmtId="49" fontId="9" fillId="32" borderId="14" xfId="0" applyNumberFormat="1" applyFont="1" applyFill="1" applyBorder="1" applyAlignment="1">
      <alignment horizontal="right" vertical="top"/>
    </xf>
    <xf numFmtId="49" fontId="9" fillId="32" borderId="17" xfId="0" applyNumberFormat="1" applyFont="1" applyFill="1" applyBorder="1" applyAlignment="1">
      <alignment horizontal="center" vertical="top"/>
    </xf>
    <xf numFmtId="49" fontId="9" fillId="32" borderId="14" xfId="0" applyNumberFormat="1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 vertical="top"/>
    </xf>
    <xf numFmtId="0" fontId="9" fillId="32" borderId="18" xfId="0" applyFont="1" applyFill="1" applyBorder="1" applyAlignment="1">
      <alignment horizontal="center" vertical="top"/>
    </xf>
    <xf numFmtId="49" fontId="49" fillId="32" borderId="19" xfId="0" applyNumberFormat="1" applyFont="1" applyFill="1" applyBorder="1" applyAlignment="1">
      <alignment horizontal="center" vertical="center" wrapText="1"/>
    </xf>
    <xf numFmtId="49" fontId="49" fillId="32" borderId="2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right" vertical="top" wrapText="1"/>
    </xf>
    <xf numFmtId="49" fontId="8" fillId="32" borderId="19" xfId="0" applyNumberFormat="1" applyFont="1" applyFill="1" applyBorder="1" applyAlignment="1">
      <alignment horizontal="center" vertical="center" wrapText="1"/>
    </xf>
    <xf numFmtId="49" fontId="8" fillId="32" borderId="2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/>
    </xf>
    <xf numFmtId="0" fontId="9" fillId="32" borderId="22" xfId="0" applyFont="1" applyFill="1" applyBorder="1" applyAlignment="1">
      <alignment horizontal="center" vertical="top"/>
    </xf>
    <xf numFmtId="0" fontId="9" fillId="32" borderId="23" xfId="0" applyFont="1" applyFill="1" applyBorder="1" applyAlignment="1">
      <alignment horizontal="center" vertical="top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SheetLayoutView="100" zoomScalePageLayoutView="0" workbookViewId="0" topLeftCell="A47">
      <selection activeCell="E2" sqref="E2"/>
    </sheetView>
  </sheetViews>
  <sheetFormatPr defaultColWidth="9.00390625" defaultRowHeight="12.75"/>
  <cols>
    <col min="1" max="1" width="12.625" style="22" customWidth="1"/>
    <col min="2" max="2" width="7.375" style="22" bestFit="1" customWidth="1"/>
    <col min="3" max="3" width="7.75390625" style="22" customWidth="1"/>
    <col min="4" max="4" width="22.125" style="6" customWidth="1"/>
    <col min="5" max="5" width="54.75390625" style="17" customWidth="1"/>
    <col min="6" max="6" width="15.125" style="36" bestFit="1" customWidth="1"/>
    <col min="7" max="7" width="12.625" style="34" customWidth="1"/>
    <col min="8" max="8" width="14.875" style="34" bestFit="1" customWidth="1"/>
    <col min="9" max="9" width="18.625" style="7" customWidth="1"/>
    <col min="10" max="16384" width="9.125" style="7" customWidth="1"/>
  </cols>
  <sheetData>
    <row r="1" spans="1:8" ht="12.75">
      <c r="A1" s="22" t="s">
        <v>59</v>
      </c>
      <c r="E1" s="16"/>
      <c r="F1" s="62" t="s">
        <v>4</v>
      </c>
      <c r="G1" s="62"/>
      <c r="H1" s="62"/>
    </row>
    <row r="2" spans="5:8" ht="45" customHeight="1">
      <c r="E2" s="44"/>
      <c r="F2" s="59" t="s">
        <v>132</v>
      </c>
      <c r="G2" s="59"/>
      <c r="H2" s="59"/>
    </row>
    <row r="3" spans="5:8" ht="30" customHeight="1">
      <c r="E3" s="45"/>
      <c r="F3" s="59" t="s">
        <v>65</v>
      </c>
      <c r="G3" s="59"/>
      <c r="H3" s="59"/>
    </row>
    <row r="4" spans="5:8" ht="12.75">
      <c r="E4" s="16"/>
      <c r="F4" s="34"/>
      <c r="G4" s="35"/>
      <c r="H4" s="35"/>
    </row>
    <row r="5" spans="1:8" s="8" customFormat="1" ht="43.5" customHeight="1">
      <c r="A5" s="63" t="s">
        <v>64</v>
      </c>
      <c r="B5" s="63"/>
      <c r="C5" s="63"/>
      <c r="D5" s="63"/>
      <c r="E5" s="63"/>
      <c r="F5" s="63"/>
      <c r="G5" s="63"/>
      <c r="H5" s="63"/>
    </row>
    <row r="6" ht="13.5" thickBot="1">
      <c r="H6" s="34" t="s">
        <v>5</v>
      </c>
    </row>
    <row r="7" spans="1:8" s="10" customFormat="1" ht="102.75" thickBot="1">
      <c r="A7" s="23" t="s">
        <v>6</v>
      </c>
      <c r="B7" s="24" t="s">
        <v>7</v>
      </c>
      <c r="C7" s="25" t="s">
        <v>8</v>
      </c>
      <c r="D7" s="9" t="s">
        <v>9</v>
      </c>
      <c r="E7" s="18" t="s">
        <v>0</v>
      </c>
      <c r="F7" s="37" t="s">
        <v>1</v>
      </c>
      <c r="G7" s="37" t="s">
        <v>2</v>
      </c>
      <c r="H7" s="38" t="s">
        <v>3</v>
      </c>
    </row>
    <row r="8" spans="1:8" s="11" customFormat="1" ht="15.75">
      <c r="A8" s="64" t="s">
        <v>12</v>
      </c>
      <c r="B8" s="65"/>
      <c r="C8" s="65"/>
      <c r="D8" s="65"/>
      <c r="E8" s="65"/>
      <c r="F8" s="65"/>
      <c r="G8" s="65"/>
      <c r="H8" s="66"/>
    </row>
    <row r="9" spans="1:8" s="2" customFormat="1" ht="114.75">
      <c r="A9" s="26" t="s">
        <v>66</v>
      </c>
      <c r="B9" s="19" t="s">
        <v>67</v>
      </c>
      <c r="C9" s="19" t="s">
        <v>71</v>
      </c>
      <c r="D9" s="3" t="s">
        <v>70</v>
      </c>
      <c r="E9" s="60" t="s">
        <v>68</v>
      </c>
      <c r="F9" s="15">
        <v>360000</v>
      </c>
      <c r="G9" s="15"/>
      <c r="H9" s="15">
        <f>F9+G9</f>
        <v>360000</v>
      </c>
    </row>
    <row r="10" spans="1:8" s="2" customFormat="1" ht="47.25" customHeight="1">
      <c r="A10" s="26" t="s">
        <v>84</v>
      </c>
      <c r="B10" s="19" t="s">
        <v>87</v>
      </c>
      <c r="C10" s="19" t="s">
        <v>86</v>
      </c>
      <c r="D10" s="3" t="s">
        <v>85</v>
      </c>
      <c r="E10" s="61"/>
      <c r="F10" s="15">
        <v>100000</v>
      </c>
      <c r="G10" s="15"/>
      <c r="H10" s="15">
        <f>F10+G10</f>
        <v>100000</v>
      </c>
    </row>
    <row r="11" spans="1:8" s="2" customFormat="1" ht="114.75">
      <c r="A11" s="26" t="s">
        <v>66</v>
      </c>
      <c r="B11" s="19" t="s">
        <v>67</v>
      </c>
      <c r="C11" s="19" t="s">
        <v>71</v>
      </c>
      <c r="D11" s="3" t="s">
        <v>70</v>
      </c>
      <c r="E11" s="19" t="s">
        <v>69</v>
      </c>
      <c r="F11" s="15">
        <v>295000</v>
      </c>
      <c r="G11" s="15"/>
      <c r="H11" s="15">
        <f aca="true" t="shared" si="0" ref="H11:H34">F11+G11</f>
        <v>295000</v>
      </c>
    </row>
    <row r="12" spans="1:8" s="2" customFormat="1" ht="76.5">
      <c r="A12" s="26" t="s">
        <v>72</v>
      </c>
      <c r="B12" s="19" t="s">
        <v>73</v>
      </c>
      <c r="C12" s="19" t="s">
        <v>71</v>
      </c>
      <c r="D12" s="3" t="s">
        <v>75</v>
      </c>
      <c r="E12" s="60" t="s">
        <v>74</v>
      </c>
      <c r="F12" s="15">
        <v>73000</v>
      </c>
      <c r="G12" s="15"/>
      <c r="H12" s="15">
        <f t="shared" si="0"/>
        <v>73000</v>
      </c>
    </row>
    <row r="13" spans="1:8" s="2" customFormat="1" ht="63" customHeight="1">
      <c r="A13" s="26" t="s">
        <v>77</v>
      </c>
      <c r="B13" s="19" t="s">
        <v>78</v>
      </c>
      <c r="C13" s="19" t="s">
        <v>80</v>
      </c>
      <c r="D13" s="3" t="s">
        <v>79</v>
      </c>
      <c r="E13" s="61"/>
      <c r="F13" s="15">
        <v>30200</v>
      </c>
      <c r="G13" s="15">
        <v>30000</v>
      </c>
      <c r="H13" s="15">
        <f>F13+G13</f>
        <v>60200</v>
      </c>
    </row>
    <row r="14" spans="1:8" s="2" customFormat="1" ht="31.5">
      <c r="A14" s="26" t="s">
        <v>13</v>
      </c>
      <c r="B14" s="19" t="s">
        <v>14</v>
      </c>
      <c r="C14" s="19" t="s">
        <v>15</v>
      </c>
      <c r="D14" s="3" t="s">
        <v>10</v>
      </c>
      <c r="E14" s="19" t="s">
        <v>111</v>
      </c>
      <c r="F14" s="15">
        <f>250000+100000</f>
        <v>350000</v>
      </c>
      <c r="G14" s="15"/>
      <c r="H14" s="15">
        <f t="shared" si="0"/>
        <v>350000</v>
      </c>
    </row>
    <row r="15" spans="1:8" s="2" customFormat="1" ht="47.25">
      <c r="A15" s="26" t="s">
        <v>13</v>
      </c>
      <c r="B15" s="19" t="s">
        <v>14</v>
      </c>
      <c r="C15" s="19" t="s">
        <v>15</v>
      </c>
      <c r="D15" s="3" t="s">
        <v>10</v>
      </c>
      <c r="E15" s="12" t="s">
        <v>112</v>
      </c>
      <c r="F15" s="15">
        <v>100000</v>
      </c>
      <c r="G15" s="15"/>
      <c r="H15" s="15">
        <f t="shared" si="0"/>
        <v>100000</v>
      </c>
    </row>
    <row r="16" spans="1:8" s="2" customFormat="1" ht="63">
      <c r="A16" s="26" t="s">
        <v>13</v>
      </c>
      <c r="B16" s="19" t="s">
        <v>14</v>
      </c>
      <c r="C16" s="19" t="s">
        <v>15</v>
      </c>
      <c r="D16" s="3" t="s">
        <v>10</v>
      </c>
      <c r="E16" s="19" t="s">
        <v>76</v>
      </c>
      <c r="F16" s="15">
        <v>50000</v>
      </c>
      <c r="G16" s="15"/>
      <c r="H16" s="15">
        <f t="shared" si="0"/>
        <v>50000</v>
      </c>
    </row>
    <row r="17" spans="1:8" s="2" customFormat="1" ht="47.25">
      <c r="A17" s="26" t="s">
        <v>13</v>
      </c>
      <c r="B17" s="19" t="s">
        <v>14</v>
      </c>
      <c r="C17" s="19" t="s">
        <v>15</v>
      </c>
      <c r="D17" s="3" t="s">
        <v>10</v>
      </c>
      <c r="E17" s="19" t="s">
        <v>113</v>
      </c>
      <c r="F17" s="15">
        <v>20000</v>
      </c>
      <c r="G17" s="15"/>
      <c r="H17" s="15">
        <f t="shared" si="0"/>
        <v>20000</v>
      </c>
    </row>
    <row r="18" spans="1:8" s="2" customFormat="1" ht="31.5">
      <c r="A18" s="26" t="s">
        <v>13</v>
      </c>
      <c r="B18" s="19" t="s">
        <v>14</v>
      </c>
      <c r="C18" s="19" t="s">
        <v>15</v>
      </c>
      <c r="D18" s="3" t="s">
        <v>10</v>
      </c>
      <c r="E18" s="19" t="s">
        <v>114</v>
      </c>
      <c r="F18" s="15">
        <v>45000</v>
      </c>
      <c r="G18" s="15"/>
      <c r="H18" s="15">
        <f t="shared" si="0"/>
        <v>45000</v>
      </c>
    </row>
    <row r="19" spans="1:8" s="2" customFormat="1" ht="47.25">
      <c r="A19" s="26" t="s">
        <v>13</v>
      </c>
      <c r="B19" s="19" t="s">
        <v>14</v>
      </c>
      <c r="C19" s="19" t="s">
        <v>15</v>
      </c>
      <c r="D19" s="3" t="s">
        <v>10</v>
      </c>
      <c r="E19" s="19" t="s">
        <v>115</v>
      </c>
      <c r="F19" s="15">
        <v>500000</v>
      </c>
      <c r="G19" s="15"/>
      <c r="H19" s="15">
        <f t="shared" si="0"/>
        <v>500000</v>
      </c>
    </row>
    <row r="20" spans="1:8" s="2" customFormat="1" ht="94.5">
      <c r="A20" s="26" t="s">
        <v>16</v>
      </c>
      <c r="B20" s="19" t="s">
        <v>17</v>
      </c>
      <c r="C20" s="19" t="s">
        <v>18</v>
      </c>
      <c r="D20" s="4" t="s">
        <v>19</v>
      </c>
      <c r="E20" s="19" t="s">
        <v>116</v>
      </c>
      <c r="F20" s="15">
        <v>60000</v>
      </c>
      <c r="G20" s="15"/>
      <c r="H20" s="15">
        <f t="shared" si="0"/>
        <v>60000</v>
      </c>
    </row>
    <row r="21" spans="1:8" s="2" customFormat="1" ht="47.25">
      <c r="A21" s="26" t="s">
        <v>16</v>
      </c>
      <c r="B21" s="19" t="s">
        <v>17</v>
      </c>
      <c r="C21" s="19" t="s">
        <v>18</v>
      </c>
      <c r="D21" s="4" t="s">
        <v>19</v>
      </c>
      <c r="E21" s="19" t="s">
        <v>117</v>
      </c>
      <c r="F21" s="15">
        <f>200000+50000</f>
        <v>250000</v>
      </c>
      <c r="G21" s="15"/>
      <c r="H21" s="15">
        <f t="shared" si="0"/>
        <v>250000</v>
      </c>
    </row>
    <row r="22" spans="1:8" s="2" customFormat="1" ht="38.25">
      <c r="A22" s="26" t="s">
        <v>16</v>
      </c>
      <c r="B22" s="19" t="s">
        <v>17</v>
      </c>
      <c r="C22" s="19" t="s">
        <v>18</v>
      </c>
      <c r="D22" s="4" t="s">
        <v>19</v>
      </c>
      <c r="E22" s="19" t="s">
        <v>118</v>
      </c>
      <c r="F22" s="15">
        <f>20000</f>
        <v>20000</v>
      </c>
      <c r="G22" s="15"/>
      <c r="H22" s="15">
        <f t="shared" si="0"/>
        <v>20000</v>
      </c>
    </row>
    <row r="23" spans="1:8" s="2" customFormat="1" ht="78.75">
      <c r="A23" s="26" t="s">
        <v>16</v>
      </c>
      <c r="B23" s="19" t="s">
        <v>17</v>
      </c>
      <c r="C23" s="19" t="s">
        <v>18</v>
      </c>
      <c r="D23" s="4" t="s">
        <v>19</v>
      </c>
      <c r="E23" s="19" t="s">
        <v>119</v>
      </c>
      <c r="F23" s="15">
        <v>160000</v>
      </c>
      <c r="G23" s="15"/>
      <c r="H23" s="15">
        <f t="shared" si="0"/>
        <v>160000</v>
      </c>
    </row>
    <row r="24" spans="1:8" s="2" customFormat="1" ht="63">
      <c r="A24" s="26" t="s">
        <v>16</v>
      </c>
      <c r="B24" s="19" t="s">
        <v>17</v>
      </c>
      <c r="C24" s="19" t="s">
        <v>18</v>
      </c>
      <c r="D24" s="4" t="s">
        <v>19</v>
      </c>
      <c r="E24" s="19" t="s">
        <v>81</v>
      </c>
      <c r="F24" s="15">
        <f>300000-50000</f>
        <v>250000</v>
      </c>
      <c r="G24" s="15"/>
      <c r="H24" s="15">
        <f t="shared" si="0"/>
        <v>250000</v>
      </c>
    </row>
    <row r="25" spans="1:8" s="2" customFormat="1" ht="47.25" customHeight="1">
      <c r="A25" s="26" t="s">
        <v>20</v>
      </c>
      <c r="B25" s="19" t="s">
        <v>21</v>
      </c>
      <c r="C25" s="19" t="s">
        <v>22</v>
      </c>
      <c r="D25" s="4" t="s">
        <v>23</v>
      </c>
      <c r="E25" s="60" t="s">
        <v>82</v>
      </c>
      <c r="F25" s="15">
        <v>187000</v>
      </c>
      <c r="G25" s="15"/>
      <c r="H25" s="15">
        <f t="shared" si="0"/>
        <v>187000</v>
      </c>
    </row>
    <row r="26" spans="1:8" s="2" customFormat="1" ht="47.25" customHeight="1">
      <c r="A26" s="26" t="s">
        <v>24</v>
      </c>
      <c r="B26" s="19" t="s">
        <v>25</v>
      </c>
      <c r="C26" s="19" t="s">
        <v>22</v>
      </c>
      <c r="D26" s="4" t="s">
        <v>26</v>
      </c>
      <c r="E26" s="61"/>
      <c r="F26" s="15">
        <v>43000</v>
      </c>
      <c r="G26" s="15"/>
      <c r="H26" s="15">
        <f t="shared" si="0"/>
        <v>43000</v>
      </c>
    </row>
    <row r="27" spans="1:8" s="2" customFormat="1" ht="89.25">
      <c r="A27" s="27" t="s">
        <v>28</v>
      </c>
      <c r="B27" s="28" t="s">
        <v>29</v>
      </c>
      <c r="C27" s="28" t="s">
        <v>27</v>
      </c>
      <c r="D27" s="5" t="s">
        <v>30</v>
      </c>
      <c r="E27" s="19" t="s">
        <v>120</v>
      </c>
      <c r="F27" s="15">
        <v>4600000</v>
      </c>
      <c r="G27" s="15"/>
      <c r="H27" s="15">
        <f t="shared" si="0"/>
        <v>4600000</v>
      </c>
    </row>
    <row r="28" spans="1:8" s="2" customFormat="1" ht="47.25">
      <c r="A28" s="27" t="s">
        <v>31</v>
      </c>
      <c r="B28" s="28" t="s">
        <v>32</v>
      </c>
      <c r="C28" s="28" t="s">
        <v>27</v>
      </c>
      <c r="D28" s="5" t="s">
        <v>33</v>
      </c>
      <c r="E28" s="19" t="s">
        <v>127</v>
      </c>
      <c r="F28" s="15">
        <v>198000</v>
      </c>
      <c r="G28" s="15"/>
      <c r="H28" s="15">
        <f t="shared" si="0"/>
        <v>198000</v>
      </c>
    </row>
    <row r="29" spans="1:8" s="2" customFormat="1" ht="165.75">
      <c r="A29" s="27" t="s">
        <v>34</v>
      </c>
      <c r="B29" s="28">
        <v>6071</v>
      </c>
      <c r="C29" s="28" t="s">
        <v>36</v>
      </c>
      <c r="D29" s="6" t="s">
        <v>83</v>
      </c>
      <c r="E29" s="19" t="s">
        <v>128</v>
      </c>
      <c r="F29" s="15">
        <v>780000</v>
      </c>
      <c r="G29" s="15"/>
      <c r="H29" s="15">
        <f t="shared" si="0"/>
        <v>780000</v>
      </c>
    </row>
    <row r="30" spans="1:8" s="2" customFormat="1" ht="165.75">
      <c r="A30" s="29" t="s">
        <v>34</v>
      </c>
      <c r="B30" s="30" t="s">
        <v>35</v>
      </c>
      <c r="C30" s="30" t="s">
        <v>36</v>
      </c>
      <c r="D30" s="6" t="s">
        <v>83</v>
      </c>
      <c r="E30" s="19" t="s">
        <v>121</v>
      </c>
      <c r="F30" s="15">
        <f>450000+200000</f>
        <v>650000</v>
      </c>
      <c r="G30" s="15"/>
      <c r="H30" s="15">
        <f t="shared" si="0"/>
        <v>650000</v>
      </c>
    </row>
    <row r="31" spans="1:8" s="2" customFormat="1" ht="47.25">
      <c r="A31" s="29" t="s">
        <v>106</v>
      </c>
      <c r="B31" s="30">
        <v>7110</v>
      </c>
      <c r="C31" s="30" t="s">
        <v>105</v>
      </c>
      <c r="D31" s="3" t="s">
        <v>107</v>
      </c>
      <c r="E31" s="19" t="s">
        <v>122</v>
      </c>
      <c r="F31" s="15">
        <v>77500</v>
      </c>
      <c r="G31" s="15"/>
      <c r="H31" s="15">
        <f t="shared" si="0"/>
        <v>77500</v>
      </c>
    </row>
    <row r="32" spans="1:8" s="2" customFormat="1" ht="38.25">
      <c r="A32" s="29" t="s">
        <v>37</v>
      </c>
      <c r="B32" s="30" t="s">
        <v>38</v>
      </c>
      <c r="C32" s="30" t="s">
        <v>39</v>
      </c>
      <c r="D32" s="4" t="s">
        <v>40</v>
      </c>
      <c r="E32" s="19" t="s">
        <v>110</v>
      </c>
      <c r="F32" s="15">
        <v>350000</v>
      </c>
      <c r="G32" s="15"/>
      <c r="H32" s="15">
        <f t="shared" si="0"/>
        <v>350000</v>
      </c>
    </row>
    <row r="33" spans="1:8" s="2" customFormat="1" ht="38.25">
      <c r="A33" s="27" t="s">
        <v>41</v>
      </c>
      <c r="B33" s="28" t="s">
        <v>42</v>
      </c>
      <c r="C33" s="28" t="s">
        <v>43</v>
      </c>
      <c r="D33" s="3" t="s">
        <v>88</v>
      </c>
      <c r="E33" s="19" t="s">
        <v>123</v>
      </c>
      <c r="F33" s="15">
        <v>70000</v>
      </c>
      <c r="G33" s="15"/>
      <c r="H33" s="15">
        <f t="shared" si="0"/>
        <v>70000</v>
      </c>
    </row>
    <row r="34" spans="1:8" s="2" customFormat="1" ht="63" customHeight="1">
      <c r="A34" s="26" t="s">
        <v>46</v>
      </c>
      <c r="B34" s="19" t="s">
        <v>44</v>
      </c>
      <c r="C34" s="19" t="s">
        <v>45</v>
      </c>
      <c r="D34" s="3" t="s">
        <v>89</v>
      </c>
      <c r="E34" s="60" t="s">
        <v>124</v>
      </c>
      <c r="F34" s="15">
        <f>350000-7590</f>
        <v>342410</v>
      </c>
      <c r="G34" s="15"/>
      <c r="H34" s="15">
        <f t="shared" si="0"/>
        <v>342410</v>
      </c>
    </row>
    <row r="35" spans="1:8" s="2" customFormat="1" ht="63" customHeight="1">
      <c r="A35" s="26" t="s">
        <v>90</v>
      </c>
      <c r="B35" s="19" t="s">
        <v>91</v>
      </c>
      <c r="C35" s="19" t="s">
        <v>45</v>
      </c>
      <c r="D35" s="3" t="s">
        <v>126</v>
      </c>
      <c r="E35" s="61"/>
      <c r="F35" s="15"/>
      <c r="G35" s="15">
        <v>7590</v>
      </c>
      <c r="H35" s="15">
        <f>F35+G35</f>
        <v>7590</v>
      </c>
    </row>
    <row r="36" spans="1:8" s="11" customFormat="1" ht="15.75">
      <c r="A36" s="53" t="s">
        <v>92</v>
      </c>
      <c r="B36" s="53"/>
      <c r="C36" s="53"/>
      <c r="D36" s="53"/>
      <c r="E36" s="54"/>
      <c r="F36" s="39">
        <f>SUM(F9:F35)</f>
        <v>9961110</v>
      </c>
      <c r="G36" s="39">
        <f>SUM(G9:G35)</f>
        <v>37590</v>
      </c>
      <c r="H36" s="39">
        <f>SUM(H9:H35)</f>
        <v>9998700</v>
      </c>
    </row>
    <row r="37" spans="1:8" s="11" customFormat="1" ht="15.75">
      <c r="A37" s="55" t="s">
        <v>102</v>
      </c>
      <c r="B37" s="55"/>
      <c r="C37" s="55"/>
      <c r="D37" s="55"/>
      <c r="E37" s="55"/>
      <c r="F37" s="55"/>
      <c r="G37" s="55"/>
      <c r="H37" s="56"/>
    </row>
    <row r="38" spans="1:8" s="2" customFormat="1" ht="31.5">
      <c r="A38" s="31" t="s">
        <v>54</v>
      </c>
      <c r="B38" s="32" t="s">
        <v>55</v>
      </c>
      <c r="C38" s="32" t="s">
        <v>56</v>
      </c>
      <c r="D38" s="5" t="s">
        <v>57</v>
      </c>
      <c r="E38" s="20" t="s">
        <v>108</v>
      </c>
      <c r="F38" s="40">
        <v>2000000</v>
      </c>
      <c r="G38" s="40">
        <v>1416800</v>
      </c>
      <c r="H38" s="40">
        <f>F38+G38</f>
        <v>3416800</v>
      </c>
    </row>
    <row r="39" spans="1:8" s="2" customFormat="1" ht="114.75">
      <c r="A39" s="31" t="s">
        <v>51</v>
      </c>
      <c r="B39" s="32" t="s">
        <v>49</v>
      </c>
      <c r="C39" s="32" t="s">
        <v>52</v>
      </c>
      <c r="D39" s="5" t="s">
        <v>53</v>
      </c>
      <c r="E39" s="20" t="s">
        <v>93</v>
      </c>
      <c r="F39" s="40">
        <v>1500000</v>
      </c>
      <c r="G39" s="40">
        <v>241920</v>
      </c>
      <c r="H39" s="40">
        <f aca="true" t="shared" si="1" ref="H39:H46">F39+G39</f>
        <v>1741920</v>
      </c>
    </row>
    <row r="40" spans="1:8" s="2" customFormat="1" ht="114.75">
      <c r="A40" s="31" t="s">
        <v>51</v>
      </c>
      <c r="B40" s="32" t="s">
        <v>49</v>
      </c>
      <c r="C40" s="32" t="s">
        <v>52</v>
      </c>
      <c r="D40" s="5" t="s">
        <v>53</v>
      </c>
      <c r="E40" s="20" t="s">
        <v>94</v>
      </c>
      <c r="F40" s="40">
        <v>315000</v>
      </c>
      <c r="G40" s="41"/>
      <c r="H40" s="40">
        <f t="shared" si="1"/>
        <v>315000</v>
      </c>
    </row>
    <row r="41" spans="1:8" s="2" customFormat="1" ht="114.75">
      <c r="A41" s="31" t="s">
        <v>51</v>
      </c>
      <c r="B41" s="32" t="s">
        <v>49</v>
      </c>
      <c r="C41" s="32" t="s">
        <v>52</v>
      </c>
      <c r="D41" s="5" t="s">
        <v>53</v>
      </c>
      <c r="E41" s="20" t="s">
        <v>109</v>
      </c>
      <c r="F41" s="40">
        <v>59700</v>
      </c>
      <c r="G41" s="40"/>
      <c r="H41" s="40">
        <f t="shared" si="1"/>
        <v>59700</v>
      </c>
    </row>
    <row r="42" spans="1:8" s="2" customFormat="1" ht="114.75">
      <c r="A42" s="31" t="s">
        <v>51</v>
      </c>
      <c r="B42" s="32" t="s">
        <v>49</v>
      </c>
      <c r="C42" s="32" t="s">
        <v>52</v>
      </c>
      <c r="D42" s="5" t="s">
        <v>53</v>
      </c>
      <c r="E42" s="57" t="s">
        <v>95</v>
      </c>
      <c r="F42" s="40">
        <v>21000</v>
      </c>
      <c r="G42" s="41"/>
      <c r="H42" s="40">
        <f t="shared" si="1"/>
        <v>21000</v>
      </c>
    </row>
    <row r="43" spans="1:8" s="2" customFormat="1" ht="31.5" customHeight="1">
      <c r="A43" s="31" t="s">
        <v>63</v>
      </c>
      <c r="B43" s="32" t="s">
        <v>60</v>
      </c>
      <c r="C43" s="32" t="s">
        <v>47</v>
      </c>
      <c r="D43" s="4" t="s">
        <v>48</v>
      </c>
      <c r="E43" s="58"/>
      <c r="F43" s="40">
        <v>15000</v>
      </c>
      <c r="G43" s="41"/>
      <c r="H43" s="40">
        <f>F43+G43</f>
        <v>15000</v>
      </c>
    </row>
    <row r="44" spans="1:8" s="2" customFormat="1" ht="89.25">
      <c r="A44" s="31" t="s">
        <v>96</v>
      </c>
      <c r="B44" s="32" t="s">
        <v>18</v>
      </c>
      <c r="C44" s="32" t="s">
        <v>97</v>
      </c>
      <c r="D44" s="6" t="s">
        <v>100</v>
      </c>
      <c r="E44" s="20" t="s">
        <v>98</v>
      </c>
      <c r="F44" s="40">
        <v>20000</v>
      </c>
      <c r="G44" s="40"/>
      <c r="H44" s="40">
        <f t="shared" si="1"/>
        <v>20000</v>
      </c>
    </row>
    <row r="45" spans="1:8" s="2" customFormat="1" ht="165.75">
      <c r="A45" s="31" t="s">
        <v>61</v>
      </c>
      <c r="B45" s="32" t="s">
        <v>62</v>
      </c>
      <c r="C45" s="32" t="s">
        <v>47</v>
      </c>
      <c r="D45" s="5" t="s">
        <v>58</v>
      </c>
      <c r="E45" s="20" t="s">
        <v>125</v>
      </c>
      <c r="F45" s="40">
        <f>6*1810</f>
        <v>10860</v>
      </c>
      <c r="G45" s="41"/>
      <c r="H45" s="40">
        <f t="shared" si="1"/>
        <v>10860</v>
      </c>
    </row>
    <row r="46" spans="1:8" s="2" customFormat="1" ht="165.75">
      <c r="A46" s="31" t="s">
        <v>61</v>
      </c>
      <c r="B46" s="32" t="s">
        <v>62</v>
      </c>
      <c r="C46" s="32" t="s">
        <v>47</v>
      </c>
      <c r="D46" s="5" t="s">
        <v>58</v>
      </c>
      <c r="E46" s="19" t="s">
        <v>99</v>
      </c>
      <c r="F46" s="40">
        <v>89200</v>
      </c>
      <c r="G46" s="40"/>
      <c r="H46" s="40">
        <f t="shared" si="1"/>
        <v>89200</v>
      </c>
    </row>
    <row r="47" spans="1:8" s="11" customFormat="1" ht="15.75">
      <c r="A47" s="53" t="s">
        <v>92</v>
      </c>
      <c r="B47" s="53"/>
      <c r="C47" s="53"/>
      <c r="D47" s="53"/>
      <c r="E47" s="54"/>
      <c r="F47" s="39">
        <f>SUM(F38:F46)</f>
        <v>4030760</v>
      </c>
      <c r="G47" s="39">
        <f>SUM(G38:G46)</f>
        <v>1658720</v>
      </c>
      <c r="H47" s="39">
        <f>SUM(H38:H46)</f>
        <v>5689480</v>
      </c>
    </row>
    <row r="48" spans="1:8" s="11" customFormat="1" ht="15.75">
      <c r="A48" s="55" t="s">
        <v>101</v>
      </c>
      <c r="B48" s="55"/>
      <c r="C48" s="55"/>
      <c r="D48" s="55"/>
      <c r="E48" s="55"/>
      <c r="F48" s="55"/>
      <c r="G48" s="55"/>
      <c r="H48" s="56"/>
    </row>
    <row r="49" spans="1:8" s="1" customFormat="1" ht="38.25">
      <c r="A49" s="31">
        <v>1014082</v>
      </c>
      <c r="B49" s="32">
        <v>4082</v>
      </c>
      <c r="C49" s="32" t="s">
        <v>50</v>
      </c>
      <c r="D49" s="3" t="s">
        <v>11</v>
      </c>
      <c r="E49" s="19" t="s">
        <v>103</v>
      </c>
      <c r="F49" s="40">
        <f>600000+59820</f>
        <v>659820</v>
      </c>
      <c r="G49" s="41"/>
      <c r="H49" s="41">
        <f>F49+G49</f>
        <v>659820</v>
      </c>
    </row>
    <row r="50" spans="1:9" s="1" customFormat="1" ht="38.25">
      <c r="A50" s="31">
        <v>1014082</v>
      </c>
      <c r="B50" s="32">
        <v>4082</v>
      </c>
      <c r="C50" s="32" t="s">
        <v>50</v>
      </c>
      <c r="D50" s="3" t="s">
        <v>11</v>
      </c>
      <c r="E50" s="19" t="s">
        <v>129</v>
      </c>
      <c r="F50" s="40">
        <f>100000+50000</f>
        <v>150000</v>
      </c>
      <c r="G50" s="41"/>
      <c r="H50" s="41">
        <f>F50+G50</f>
        <v>150000</v>
      </c>
      <c r="I50" s="46"/>
    </row>
    <row r="51" spans="1:8" s="11" customFormat="1" ht="15.75">
      <c r="A51" s="49" t="s">
        <v>92</v>
      </c>
      <c r="B51" s="49"/>
      <c r="C51" s="49"/>
      <c r="D51" s="49"/>
      <c r="E51" s="49"/>
      <c r="F51" s="39">
        <f>SUM(F49:F50)</f>
        <v>809820</v>
      </c>
      <c r="G51" s="39">
        <f>SUM(G49:G50)</f>
        <v>0</v>
      </c>
      <c r="H51" s="39">
        <f>SUM(H49:H50)</f>
        <v>809820</v>
      </c>
    </row>
    <row r="52" spans="1:8" s="11" customFormat="1" ht="15.75">
      <c r="A52" s="50" t="s">
        <v>104</v>
      </c>
      <c r="B52" s="51"/>
      <c r="C52" s="51"/>
      <c r="D52" s="51"/>
      <c r="E52" s="52"/>
      <c r="F52" s="39">
        <f>F36+F47+F51</f>
        <v>14801690</v>
      </c>
      <c r="G52" s="39">
        <f>G36+G47+G51</f>
        <v>1696310</v>
      </c>
      <c r="H52" s="39">
        <f>H36+H47+H51</f>
        <v>16498000</v>
      </c>
    </row>
    <row r="53" spans="1:8" s="2" customFormat="1" ht="36.75" customHeight="1">
      <c r="A53" s="33"/>
      <c r="B53" s="33"/>
      <c r="C53" s="33"/>
      <c r="D53" s="13"/>
      <c r="E53" s="21"/>
      <c r="F53" s="42"/>
      <c r="G53" s="43"/>
      <c r="H53" s="43"/>
    </row>
    <row r="54" spans="2:6" ht="15">
      <c r="B54" s="47" t="s">
        <v>130</v>
      </c>
      <c r="D54" s="48"/>
      <c r="E54" s="48"/>
      <c r="F54" s="48" t="s">
        <v>131</v>
      </c>
    </row>
    <row r="55" spans="1:8" s="2" customFormat="1" ht="15.75">
      <c r="A55" s="33"/>
      <c r="B55" s="33"/>
      <c r="C55" s="33"/>
      <c r="D55" s="13"/>
      <c r="E55" s="21"/>
      <c r="F55" s="42"/>
      <c r="G55" s="43"/>
      <c r="H55" s="43"/>
    </row>
    <row r="56" spans="1:8" s="2" customFormat="1" ht="15.75">
      <c r="A56" s="33"/>
      <c r="B56" s="33"/>
      <c r="C56" s="33"/>
      <c r="D56" s="13"/>
      <c r="E56" s="21"/>
      <c r="F56" s="42"/>
      <c r="G56" s="43"/>
      <c r="H56" s="43"/>
    </row>
    <row r="57" spans="1:8" s="2" customFormat="1" ht="15.75">
      <c r="A57" s="33"/>
      <c r="B57" s="33"/>
      <c r="C57" s="33"/>
      <c r="D57" s="14"/>
      <c r="E57" s="21"/>
      <c r="F57" s="42"/>
      <c r="G57" s="43"/>
      <c r="H57" s="43"/>
    </row>
    <row r="58" spans="1:8" s="2" customFormat="1" ht="15.75">
      <c r="A58" s="33"/>
      <c r="B58" s="33"/>
      <c r="C58" s="33"/>
      <c r="D58" s="14"/>
      <c r="E58" s="21"/>
      <c r="F58" s="42"/>
      <c r="G58" s="43"/>
      <c r="H58" s="43"/>
    </row>
  </sheetData>
  <sheetProtection/>
  <mergeCells count="16">
    <mergeCell ref="F2:H2"/>
    <mergeCell ref="F3:H3"/>
    <mergeCell ref="E12:E13"/>
    <mergeCell ref="E25:E26"/>
    <mergeCell ref="E34:E35"/>
    <mergeCell ref="F1:H1"/>
    <mergeCell ref="A5:H5"/>
    <mergeCell ref="A8:H8"/>
    <mergeCell ref="E9:E10"/>
    <mergeCell ref="A51:E51"/>
    <mergeCell ref="A52:E52"/>
    <mergeCell ref="A36:E36"/>
    <mergeCell ref="A37:H37"/>
    <mergeCell ref="E42:E43"/>
    <mergeCell ref="A47:E47"/>
    <mergeCell ref="A48:H4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Секретар ради</cp:lastModifiedBy>
  <cp:lastPrinted>2018-12-21T13:35:49Z</cp:lastPrinted>
  <dcterms:created xsi:type="dcterms:W3CDTF">2009-01-23T08:41:15Z</dcterms:created>
  <dcterms:modified xsi:type="dcterms:W3CDTF">2018-12-21T13:41:30Z</dcterms:modified>
  <cp:category/>
  <cp:version/>
  <cp:contentType/>
  <cp:contentStatus/>
</cp:coreProperties>
</file>